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autoCompressPictures="0" defaultThemeVersion="124226"/>
  <xr:revisionPtr revIDLastSave="0" documentId="13_ncr:1_{32547705-55E7-472A-A69B-334AEEBC451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ettaglio Tecnico Economico" sheetId="13" r:id="rId1"/>
    <sheet name="Prezzi unitari" sheetId="1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3" l="1"/>
  <c r="F8" i="13"/>
  <c r="F4" i="13"/>
  <c r="F5" i="13"/>
  <c r="E16" i="13"/>
</calcChain>
</file>

<file path=xl/sharedStrings.xml><?xml version="1.0" encoding="utf-8"?>
<sst xmlns="http://schemas.openxmlformats.org/spreadsheetml/2006/main" count="76" uniqueCount="67">
  <si>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</si>
  <si>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</si>
  <si>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</si>
  <si>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</si>
  <si>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</si>
  <si>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</si>
  <si>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</si>
  <si>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</si>
  <si>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</si>
  <si>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</si>
  <si>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t>C - 52592 - Servizio di produzione video per canali social di Consip</t>
  </si>
  <si>
    <t>Servizio di produzione video per canali social di Consip (importo a massimale)</t>
  </si>
  <si>
    <r>
      <t>Impegno in relazione all’applicazione della clausola sociale per le pari opportunità</t>
    </r>
    <r>
      <rPr>
        <sz val="12"/>
        <rFont val="Arial"/>
        <family val="2"/>
      </rPr>
      <t xml:space="preserve"> generazionali e di genere, indicate del documento Richiesta di offerta</t>
    </r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</si>
  <si>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€ 8.703,25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</si>
  <si>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 e di genere, indicate nel documento Richiesta di offerta</t>
    </r>
  </si>
  <si>
    <t>Tipologia Video</t>
  </si>
  <si>
    <t>Listino video</t>
  </si>
  <si>
    <t>Video standard – persona che parla</t>
  </si>
  <si>
    <t>Inquadratura frontale o a 3/4, ambientazione semplice, tono formale/informale</t>
  </si>
  <si>
    <t>Video di momenti in azienda</t>
  </si>
  <si>
    <t>Riprese spontanee/organizzate della vita aziendale, montaggio dinamico con musica</t>
  </si>
  <si>
    <t>Video con persona che parla + girati</t>
  </si>
  <si>
    <t>Interventi frontali alternati a scene di vita aziendale, stock video in stile narrativo fluido</t>
  </si>
  <si>
    <t>Video interviste</t>
  </si>
  <si>
    <t>Interviste singole o a più persone, setting istituzionale</t>
  </si>
  <si>
    <t>Video con persona che parla + grafiche animate</t>
  </si>
  <si>
    <t>Titoli, dati, motion graphics a supporto del discorso</t>
  </si>
  <si>
    <t>Video per eventi</t>
  </si>
  <si>
    <t>Copertura video di eventi, interviste, montaggio breve o reportage</t>
  </si>
  <si>
    <t>Video teaser / trailer</t>
  </si>
  <si>
    <t>Clip promozionali 30”-60”, persona che parla, sottotitoli</t>
  </si>
  <si>
    <t>Video verticali per social (Reel/Stories/Shorts)</t>
  </si>
  <si>
    <t>Brevi, dinamici, formato 9:16, pacchetto da 4 reel</t>
  </si>
  <si>
    <t>Video storytelling / docu-style</t>
  </si>
  <si>
    <t>Racconti tematici, approccio narrativo, voci, immagini, musica</t>
  </si>
  <si>
    <t>Video animati o full motion graphic</t>
  </si>
  <si>
    <t>Spiegazioni sintetiche, completamente animati</t>
  </si>
  <si>
    <t>Video formativi o tutorial</t>
  </si>
  <si>
    <t>Foto evento</t>
  </si>
  <si>
    <t>Shooting fotografico in occasione di eventi, fiere, iniziative pubbliche, in esterna su Roma</t>
  </si>
  <si>
    <t>Servizio fotografico ritratti</t>
  </si>
  <si>
    <t>Ritratti a max 30 persone in una giornata, fotografo, producer, trucco, post-produzione</t>
  </si>
  <si>
    <t>Listino foto</t>
  </si>
  <si>
    <t>Video aziendale istituzionale</t>
  </si>
  <si>
    <t>4 interviste, stock, riprese di copertura, voice over, troupe completa, drone, edit max 120” con riduzione a 30”</t>
  </si>
  <si>
    <t>Video istituzionale</t>
  </si>
  <si>
    <t>Utilizzo video di stock</t>
  </si>
  <si>
    <t>Costo annuale per inserimento riprese di stock in tutti i montaggi</t>
  </si>
  <si>
    <t>Riprese drone</t>
  </si>
  <si>
    <t>Soggetto a verifica fattibilità e permessi</t>
  </si>
  <si>
    <t>Sviluppo identità animata</t>
  </si>
  <si>
    <t>Proposta grafica su identità visiva del cliente</t>
  </si>
  <si>
    <t>Turni modifiche successivi al secondo</t>
  </si>
  <si>
    <t>Modifiche aggiuntive al montaggio</t>
  </si>
  <si>
    <t>Extra</t>
  </si>
  <si>
    <t>1a</t>
  </si>
  <si>
    <t>3a</t>
  </si>
  <si>
    <t>5a</t>
  </si>
  <si>
    <t xml:space="preserve">Video standard – persona che parla </t>
  </si>
  <si>
    <t>7b</t>
  </si>
  <si>
    <t>11b</t>
  </si>
  <si>
    <t>Solo schermo e voce
Pacchetto minimo 5 ore in singola giornata</t>
  </si>
  <si>
    <t>Relatore e schermo
Pacchetto minimo 5 ore in singola giornata</t>
  </si>
  <si>
    <t>Inquadratura frontale o a 3/4, ambientazione semplice, tono formale/informale - 4 video nello stesso giorno</t>
  </si>
  <si>
    <t>Interventi frontali alternati a scene di vita aziendale, stock video in stile narrativo fluido - 4 video nello stesso giorno</t>
  </si>
  <si>
    <t>Titoli, dati, motion graphics a supporto del discorso - 4 video nello stesso giorno</t>
  </si>
  <si>
    <t>Clip promozionali 30”-60”, persona che parla, sottotitoli - 4 video nello stesso giorno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</si>
</sst>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4" fontId="1" fillId="6" borderId="7" xfId="0" applyNumberFormat="1" applyFont="1" applyFill="1" applyBorder="1" applyAlignment="1" applyProtection="1">
      <alignment horizontal="center" vertical="center"/>
      <protection locked="0"/>
    </xf>
    <xf numFmtId="164" fontId="1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" fontId="2" fillId="4" borderId="14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left" vertical="center" wrapText="1"/>
    </xf>
    <xf numFmtId="164" fontId="2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49" fontId="1" fillId="6" borderId="7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5" fillId="0" borderId="0" xfId="0" applyFont="1"/>
    <xf numFmtId="0" fontId="4" fillId="0" borderId="0" xfId="0" applyFont="1"/>
    <xf numFmtId="0" fontId="13" fillId="0" borderId="0" xfId="0" applyFont="1"/>
    <xf numFmtId="165" fontId="12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2" fillId="0" borderId="0" xfId="0" applyNumberFormat="1" applyFont="1"/>
    <xf numFmtId="0" fontId="7" fillId="0" borderId="0" xfId="0" applyFont="1" applyAlignment="1">
      <alignment horizontal="left" vertical="center" wrapText="1"/>
    </xf>
    <xf numFmtId="0" fontId="14" fillId="8" borderId="19" xfId="0" applyFont="1" applyFill="1" applyBorder="1"/>
    <xf numFmtId="0" fontId="1" fillId="0" borderId="14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164" fontId="2" fillId="6" borderId="24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>
      <alignment horizontal="left" vertical="top" wrapText="1"/>
    </xf>
    <xf numFmtId="164" fontId="2" fillId="6" borderId="27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3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>
      <alignment horizontal="justify" vertical="center" wrapText="1"/>
    </xf>
    <xf numFmtId="0" fontId="1" fillId="0" borderId="23" xfId="0" applyFont="1" applyBorder="1" applyAlignment="1">
      <alignment horizontal="justify" vertical="center" wrapText="1"/>
    </xf>
    <xf numFmtId="0" fontId="1" fillId="0" borderId="26" xfId="0" applyFont="1" applyBorder="1" applyAlignment="1">
      <alignment horizontal="justify" vertical="center" wrapText="1"/>
    </xf>
    <xf numFmtId="0" fontId="1" fillId="0" borderId="29" xfId="0" applyFont="1" applyBorder="1" applyAlignment="1">
      <alignment horizontal="justify" vertical="center" wrapText="1"/>
    </xf>
    <xf numFmtId="0" fontId="1" fillId="0" borderId="32" xfId="0" applyFont="1" applyBorder="1" applyAlignment="1">
      <alignment horizontal="justify" vertical="center" wrapText="1"/>
    </xf>
    <xf numFmtId="164" fontId="2" fillId="6" borderId="33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justify" vertical="center" wrapText="1"/>
    </xf>
    <xf numFmtId="164" fontId="2" fillId="6" borderId="3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14" xfId="1" applyFont="1" applyBorder="1" applyAlignment="1">
      <alignment horizontal="left" vertical="center" wrapText="1"/>
    </xf>
    <xf numFmtId="0" fontId="11" fillId="7" borderId="14" xfId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0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tabSelected="1" zoomScale="86" zoomScaleNormal="86" workbookViewId="0">
      <selection activeCell="I5" sqref="I5"/>
    </sheetView>
  </sheetViews>
  <sheetFormatPr defaultColWidth="8.81640625" defaultRowHeight="14" x14ac:dyDescent="0.3"/>
  <cols>
    <col min="1" max="1" width="6.1796875" style="25" customWidth="1"/>
    <col min="2" max="2" width="14" style="25" customWidth="1"/>
    <col min="3" max="3" width="54.26953125" style="25" customWidth="1"/>
    <col min="4" max="4" width="10.54296875" style="25" customWidth="1"/>
    <col min="5" max="5" width="18.6328125" style="25" customWidth="1"/>
    <col min="6" max="6" width="35.26953125" style="25" customWidth="1"/>
    <col min="7" max="7" width="22.7265625" style="25" customWidth="1"/>
    <col min="8" max="8" width="10.90625" style="25" bestFit="1" customWidth="1"/>
    <col min="9" max="16384" width="8.81640625" style="25"/>
  </cols>
  <sheetData>
    <row r="1" spans="2:8" ht="70" customHeight="1" thickBot="1" x14ac:dyDescent="0.35">
      <c r="B1" s="56" t="s">
        <v>10</v>
      </c>
      <c r="C1" s="56"/>
      <c r="D1" s="56"/>
      <c r="E1" s="56"/>
      <c r="F1" s="56"/>
      <c r="G1" s="9"/>
    </row>
    <row r="2" spans="2:8" ht="46.5" customHeight="1" thickBot="1" x14ac:dyDescent="0.35">
      <c r="B2" s="3"/>
      <c r="C2" s="3"/>
      <c r="D2" s="3"/>
      <c r="E2" s="10" t="s">
        <v>0</v>
      </c>
      <c r="F2" s="3"/>
      <c r="G2" s="3"/>
    </row>
    <row r="3" spans="2:8" ht="62" customHeight="1" x14ac:dyDescent="0.3">
      <c r="B3" s="14" t="s">
        <v>5</v>
      </c>
      <c r="C3" s="4" t="s">
        <v>1</v>
      </c>
      <c r="D3" s="5" t="s">
        <v>6</v>
      </c>
      <c r="E3" s="15" t="s">
        <v>7</v>
      </c>
      <c r="F3" s="4" t="s">
        <v>8</v>
      </c>
      <c r="G3" s="3"/>
    </row>
    <row r="4" spans="2:8" ht="32.5" customHeight="1" x14ac:dyDescent="0.3">
      <c r="B4" s="18">
        <v>1</v>
      </c>
      <c r="C4" s="16" t="s">
        <v>11</v>
      </c>
      <c r="D4" s="13">
        <v>1</v>
      </c>
      <c r="E4" s="17"/>
      <c r="F4" s="19" t="str">
        <f>IF(E4="","indicare l'importo offerto",IF(E4=0,"indicare l'importo offerto",E4*D4))</f>
        <v>indicare l'importo offerto</v>
      </c>
      <c r="H4" s="1"/>
    </row>
    <row r="5" spans="2:8" ht="80" customHeight="1" thickBot="1" x14ac:dyDescent="0.35">
      <c r="B5" s="57" t="s">
        <v>3</v>
      </c>
      <c r="C5" s="58"/>
      <c r="D5" s="58"/>
      <c r="E5" s="59"/>
      <c r="F5" s="12" t="str">
        <f>IF(COUNTBLANK(E4:E4)=0,IF((SUM(F4:F4))&lt;=E14,(SUM(F4:F4)),"ERRORE l'importo offerto supera la base d'asta"),"Inserire importi unitari")</f>
        <v>Inserire importi unitari</v>
      </c>
    </row>
    <row r="6" spans="2:8" ht="14.15" customHeight="1" x14ac:dyDescent="0.3">
      <c r="B6" s="64"/>
      <c r="C6" s="65"/>
      <c r="D6" s="65"/>
      <c r="E6" s="65"/>
      <c r="F6" s="66"/>
    </row>
    <row r="7" spans="2:8" ht="29.15" customHeight="1" thickBot="1" x14ac:dyDescent="0.4">
      <c r="B7" s="26"/>
      <c r="C7" s="26"/>
      <c r="D7" s="26"/>
      <c r="E7" s="27"/>
      <c r="F7" s="2"/>
    </row>
    <row r="8" spans="2:8" ht="54" customHeight="1" thickBot="1" x14ac:dyDescent="0.35">
      <c r="B8" s="67" t="s">
        <v>13</v>
      </c>
      <c r="C8" s="68"/>
      <c r="D8" s="6"/>
      <c r="E8" s="7"/>
      <c r="F8" s="8" t="str">
        <f>IF(E8="","Inserire importo costi monodopera",E8)</f>
        <v>Inserire importo costi monodopera</v>
      </c>
    </row>
    <row r="9" spans="2:8" ht="29.15" customHeight="1" thickBot="1" x14ac:dyDescent="0.4">
      <c r="B9" s="26"/>
      <c r="C9" s="26"/>
      <c r="D9" s="26"/>
      <c r="E9" s="27"/>
      <c r="F9" s="2"/>
    </row>
    <row r="10" spans="2:8" ht="62.65" customHeight="1" thickBot="1" x14ac:dyDescent="0.35">
      <c r="B10" s="67" t="s">
        <v>9</v>
      </c>
      <c r="C10" s="68"/>
      <c r="D10" s="6"/>
      <c r="E10" s="20"/>
      <c r="F10" s="11" t="str">
        <f>IF(E10="","Inserire CCNL applicato e relativo codice",E10)</f>
        <v>Inserire CCNL applicato e relativo codice</v>
      </c>
    </row>
    <row r="11" spans="2:8" ht="21" customHeight="1" x14ac:dyDescent="0.3">
      <c r="B11" s="21"/>
      <c r="C11" s="21"/>
      <c r="D11" s="22"/>
      <c r="E11" s="23"/>
      <c r="F11" s="24"/>
    </row>
    <row r="12" spans="2:8" ht="104.5" customHeight="1" x14ac:dyDescent="0.3">
      <c r="B12" s="73" t="s">
        <v>12</v>
      </c>
      <c r="C12" s="73"/>
      <c r="D12" s="73"/>
      <c r="E12" s="74" t="s">
        <v>14</v>
      </c>
      <c r="F12" s="74"/>
    </row>
    <row r="13" spans="2:8" ht="15" customHeight="1" thickBot="1" x14ac:dyDescent="0.4">
      <c r="B13" s="26"/>
      <c r="C13" s="26"/>
      <c r="D13" s="26"/>
      <c r="E13" s="27"/>
      <c r="F13" s="2"/>
    </row>
    <row r="14" spans="2:8" ht="48.9" customHeight="1" thickBot="1" x14ac:dyDescent="0.4">
      <c r="B14" s="69" t="s">
        <v>2</v>
      </c>
      <c r="C14" s="70"/>
      <c r="D14" s="28"/>
      <c r="E14" s="60">
        <v>50000</v>
      </c>
      <c r="F14" s="61"/>
      <c r="H14" s="29"/>
    </row>
    <row r="15" spans="2:8" ht="14.5" thickBot="1" x14ac:dyDescent="0.35">
      <c r="C15" s="30"/>
      <c r="E15" s="31"/>
    </row>
    <row r="16" spans="2:8" ht="57" customHeight="1" thickBot="1" x14ac:dyDescent="0.35">
      <c r="B16" s="71" t="s">
        <v>4</v>
      </c>
      <c r="C16" s="72"/>
      <c r="E16" s="62" t="str">
        <f>IF(F5="Inserire importi unitari","Inserire gli importi unitari",IF((F5&gt;E14),"ERRORE l'importo offerto supera la base d'asta",IF(F5&lt;=(E8),"ERRORE l’importo offerto non può essere inferiore ai costi della manodopera",IF(F8="Inserire importo costi monodopera","Inserire i costi della manodopera",IF(F10="Inserire CCNL applicato e relativo codice"," Inserire il CCNL applicato e il relativo codice",F5)))))</f>
        <v>Inserire gli importi unitari</v>
      </c>
      <c r="F16" s="63"/>
      <c r="H16" s="32"/>
    </row>
    <row r="17" ht="48.5" customHeight="1" x14ac:dyDescent="0.3"/>
    <row r="18" ht="48.5" customHeight="1" x14ac:dyDescent="0.3"/>
    <row r="19" ht="48.5" customHeight="1" x14ac:dyDescent="0.3"/>
    <row r="20" ht="48.5" customHeight="1" x14ac:dyDescent="0.3"/>
  </sheetData>
  <sheetProtection algorithmName="SHA-512" hashValue="L8o+mUFmDc3L7Q4vKztXgE5eIE50vFmqBXO92LOfRIfL62YPzlr9eba/2N1FZyiYhI1ToFzZMLmXotiJ7WTrbw==" saltValue="jMgPNYWPGwdSOKCst2d+Lw==" spinCount="100000" sheet="1" objects="1" scenarios="1"/>
  <protectedRanges>
    <protectedRange sqref="E4" name="Intervallo1"/>
  </protectedRanges>
  <mergeCells count="11">
    <mergeCell ref="B1:F1"/>
    <mergeCell ref="B5:E5"/>
    <mergeCell ref="E14:F14"/>
    <mergeCell ref="E16:F16"/>
    <mergeCell ref="B6:F6"/>
    <mergeCell ref="B8:C8"/>
    <mergeCell ref="B14:C14"/>
    <mergeCell ref="B16:C16"/>
    <mergeCell ref="B10:C10"/>
    <mergeCell ref="B12:D12"/>
    <mergeCell ref="E12:F12"/>
  </mergeCells>
  <conditionalFormatting sqref="E16">
    <cfRule type="cellIs" dxfId="5" priority="3" operator="equal">
      <formula>$E$14</formula>
    </cfRule>
    <cfRule type="cellIs" dxfId="4" priority="4" operator="lessThan">
      <formula>$E$14</formula>
    </cfRule>
    <cfRule type="cellIs" dxfId="3" priority="5" operator="greaterThan">
      <formula>$E$14</formula>
    </cfRule>
  </conditionalFormatting>
  <conditionalFormatting sqref="E16:F16">
    <cfRule type="cellIs" dxfId="2" priority="1" operator="greaterThan">
      <formula>$E$14</formula>
    </cfRule>
    <cfRule type="cellIs" dxfId="1" priority="2" operator="lessThanOrEqual">
      <formula>$E$14</formula>
    </cfRule>
  </conditionalFormatting>
  <conditionalFormatting sqref="F5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13 E7:E9" xr:uid="{00000000-0002-0000-0000-000001000000}">
      <formula1>AND((LEN(E7)-LEN(INT(E7)))&lt;=3,E7&gt;0)</formula1>
    </dataValidation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4BDD7-CBDB-47DE-82CC-DF18AB3C6860}">
  <dimension ref="B2:H27"/>
  <sheetViews>
    <sheetView zoomScale="87" zoomScaleNormal="87" workbookViewId="0">
      <selection activeCell="C4" sqref="C4:C20"/>
    </sheetView>
  </sheetViews>
  <sheetFormatPr defaultRowHeight="14.5" x14ac:dyDescent="0.35"/>
  <cols>
    <col min="4" max="4" width="13.81640625" bestFit="1" customWidth="1"/>
    <col min="5" max="5" width="19.453125" bestFit="1" customWidth="1"/>
    <col min="6" max="6" width="35.453125" customWidth="1"/>
  </cols>
  <sheetData>
    <row r="2" spans="2:8" ht="46.5" customHeight="1" thickBot="1" x14ac:dyDescent="0.4">
      <c r="B2" s="75" t="s">
        <v>10</v>
      </c>
      <c r="C2" s="75"/>
      <c r="D2" s="75"/>
      <c r="E2" s="75"/>
      <c r="F2" s="75"/>
      <c r="G2" s="33"/>
      <c r="H2" s="33"/>
    </row>
    <row r="3" spans="2:8" ht="15" thickBot="1" x14ac:dyDescent="0.4">
      <c r="F3" s="10" t="s">
        <v>0</v>
      </c>
    </row>
    <row r="4" spans="2:8" ht="28.5" thickBot="1" x14ac:dyDescent="0.4">
      <c r="B4" s="34"/>
      <c r="C4" s="14" t="s">
        <v>5</v>
      </c>
      <c r="D4" s="14" t="s">
        <v>15</v>
      </c>
      <c r="E4" s="14" t="s">
        <v>1</v>
      </c>
      <c r="F4" s="15" t="s">
        <v>7</v>
      </c>
    </row>
    <row r="5" spans="2:8" ht="50" x14ac:dyDescent="0.35">
      <c r="B5" s="76" t="s">
        <v>16</v>
      </c>
      <c r="C5" s="49">
        <v>1</v>
      </c>
      <c r="D5" s="36" t="s">
        <v>17</v>
      </c>
      <c r="E5" s="36" t="s">
        <v>18</v>
      </c>
      <c r="F5" s="37"/>
    </row>
    <row r="6" spans="2:8" ht="75" x14ac:dyDescent="0.35">
      <c r="B6" s="77"/>
      <c r="C6" s="18" t="s">
        <v>55</v>
      </c>
      <c r="D6" s="35" t="s">
        <v>58</v>
      </c>
      <c r="E6" s="35" t="s">
        <v>63</v>
      </c>
      <c r="F6" s="38"/>
    </row>
    <row r="7" spans="2:8" ht="62.5" x14ac:dyDescent="0.35">
      <c r="B7" s="77"/>
      <c r="C7" s="18">
        <v>2</v>
      </c>
      <c r="D7" s="35" t="s">
        <v>19</v>
      </c>
      <c r="E7" s="35" t="s">
        <v>20</v>
      </c>
      <c r="F7" s="38"/>
    </row>
    <row r="8" spans="2:8" ht="50" x14ac:dyDescent="0.35">
      <c r="B8" s="77"/>
      <c r="C8" s="18">
        <v>3</v>
      </c>
      <c r="D8" s="35" t="s">
        <v>21</v>
      </c>
      <c r="E8" s="35" t="s">
        <v>22</v>
      </c>
      <c r="F8" s="38"/>
    </row>
    <row r="9" spans="2:8" ht="75" x14ac:dyDescent="0.35">
      <c r="B9" s="77"/>
      <c r="C9" s="18" t="s">
        <v>56</v>
      </c>
      <c r="D9" s="35" t="s">
        <v>21</v>
      </c>
      <c r="E9" s="35" t="s">
        <v>64</v>
      </c>
      <c r="F9" s="38"/>
    </row>
    <row r="10" spans="2:8" ht="37.5" x14ac:dyDescent="0.35">
      <c r="B10" s="77"/>
      <c r="C10" s="18">
        <v>4</v>
      </c>
      <c r="D10" s="35" t="s">
        <v>23</v>
      </c>
      <c r="E10" s="35" t="s">
        <v>24</v>
      </c>
      <c r="F10" s="38"/>
    </row>
    <row r="11" spans="2:8" ht="50" x14ac:dyDescent="0.35">
      <c r="B11" s="77"/>
      <c r="C11" s="18">
        <v>5</v>
      </c>
      <c r="D11" s="35" t="s">
        <v>25</v>
      </c>
      <c r="E11" s="35" t="s">
        <v>26</v>
      </c>
      <c r="F11" s="38"/>
    </row>
    <row r="12" spans="2:8" ht="50" x14ac:dyDescent="0.35">
      <c r="B12" s="77"/>
      <c r="C12" s="18" t="s">
        <v>57</v>
      </c>
      <c r="D12" s="35" t="s">
        <v>25</v>
      </c>
      <c r="E12" s="35" t="s">
        <v>65</v>
      </c>
      <c r="F12" s="38"/>
    </row>
    <row r="13" spans="2:8" ht="50" x14ac:dyDescent="0.35">
      <c r="B13" s="77"/>
      <c r="C13" s="18">
        <v>6</v>
      </c>
      <c r="D13" s="35" t="s">
        <v>27</v>
      </c>
      <c r="E13" s="35" t="s">
        <v>28</v>
      </c>
      <c r="F13" s="38"/>
    </row>
    <row r="14" spans="2:8" ht="37.5" x14ac:dyDescent="0.35">
      <c r="B14" s="77"/>
      <c r="C14" s="18">
        <v>7</v>
      </c>
      <c r="D14" s="35" t="s">
        <v>29</v>
      </c>
      <c r="E14" s="35" t="s">
        <v>30</v>
      </c>
      <c r="F14" s="38"/>
    </row>
    <row r="15" spans="2:8" ht="62.5" x14ac:dyDescent="0.35">
      <c r="B15" s="77"/>
      <c r="C15" s="18" t="s">
        <v>59</v>
      </c>
      <c r="D15" s="35" t="s">
        <v>29</v>
      </c>
      <c r="E15" s="35" t="s">
        <v>66</v>
      </c>
      <c r="F15" s="38"/>
    </row>
    <row r="16" spans="2:8" ht="50" x14ac:dyDescent="0.35">
      <c r="B16" s="77"/>
      <c r="C16" s="18">
        <v>8</v>
      </c>
      <c r="D16" s="35" t="s">
        <v>31</v>
      </c>
      <c r="E16" s="35" t="s">
        <v>32</v>
      </c>
      <c r="F16" s="38"/>
    </row>
    <row r="17" spans="2:6" ht="37.5" x14ac:dyDescent="0.35">
      <c r="B17" s="77"/>
      <c r="C17" s="18">
        <v>9</v>
      </c>
      <c r="D17" s="35" t="s">
        <v>33</v>
      </c>
      <c r="E17" s="35" t="s">
        <v>34</v>
      </c>
      <c r="F17" s="38"/>
    </row>
    <row r="18" spans="2:6" ht="37.5" x14ac:dyDescent="0.35">
      <c r="B18" s="77"/>
      <c r="C18" s="18">
        <v>10</v>
      </c>
      <c r="D18" s="35" t="s">
        <v>35</v>
      </c>
      <c r="E18" s="35" t="s">
        <v>36</v>
      </c>
      <c r="F18" s="38"/>
    </row>
    <row r="19" spans="2:6" ht="37.5" x14ac:dyDescent="0.35">
      <c r="B19" s="77"/>
      <c r="C19" s="18">
        <v>11</v>
      </c>
      <c r="D19" s="35" t="s">
        <v>37</v>
      </c>
      <c r="E19" s="35" t="s">
        <v>61</v>
      </c>
      <c r="F19" s="38"/>
    </row>
    <row r="20" spans="2:6" ht="38" thickBot="1" x14ac:dyDescent="0.4">
      <c r="B20" s="77"/>
      <c r="C20" s="52" t="s">
        <v>60</v>
      </c>
      <c r="D20" s="39" t="s">
        <v>37</v>
      </c>
      <c r="E20" s="39" t="s">
        <v>62</v>
      </c>
      <c r="F20" s="40"/>
    </row>
    <row r="21" spans="2:6" ht="62.5" x14ac:dyDescent="0.35">
      <c r="B21" s="76" t="s">
        <v>42</v>
      </c>
      <c r="C21" s="53">
        <v>12</v>
      </c>
      <c r="D21" s="50" t="s">
        <v>38</v>
      </c>
      <c r="E21" s="50" t="s">
        <v>39</v>
      </c>
      <c r="F21" s="51"/>
    </row>
    <row r="22" spans="2:6" ht="63" thickBot="1" x14ac:dyDescent="0.4">
      <c r="B22" s="78"/>
      <c r="C22" s="54">
        <v>13</v>
      </c>
      <c r="D22" s="45" t="s">
        <v>40</v>
      </c>
      <c r="E22" s="45" t="s">
        <v>41</v>
      </c>
      <c r="F22" s="41"/>
    </row>
    <row r="23" spans="2:6" ht="75.5" thickBot="1" x14ac:dyDescent="0.4">
      <c r="B23" s="48" t="s">
        <v>45</v>
      </c>
      <c r="C23" s="55">
        <v>14</v>
      </c>
      <c r="D23" s="46" t="s">
        <v>43</v>
      </c>
      <c r="E23" s="46" t="s">
        <v>44</v>
      </c>
      <c r="F23" s="47"/>
    </row>
    <row r="24" spans="2:6" ht="37.5" x14ac:dyDescent="0.35">
      <c r="B24" s="76" t="s">
        <v>54</v>
      </c>
      <c r="C24" s="49">
        <v>15</v>
      </c>
      <c r="D24" s="43" t="s">
        <v>46</v>
      </c>
      <c r="E24" s="43" t="s">
        <v>47</v>
      </c>
      <c r="F24" s="37"/>
    </row>
    <row r="25" spans="2:6" ht="25" x14ac:dyDescent="0.35">
      <c r="B25" s="77"/>
      <c r="C25" s="18">
        <v>16</v>
      </c>
      <c r="D25" s="42" t="s">
        <v>48</v>
      </c>
      <c r="E25" s="42" t="s">
        <v>49</v>
      </c>
      <c r="F25" s="38"/>
    </row>
    <row r="26" spans="2:6" ht="37.5" x14ac:dyDescent="0.35">
      <c r="B26" s="77"/>
      <c r="C26" s="18">
        <v>17</v>
      </c>
      <c r="D26" s="42" t="s">
        <v>50</v>
      </c>
      <c r="E26" s="42" t="s">
        <v>51</v>
      </c>
      <c r="F26" s="38"/>
    </row>
    <row r="27" spans="2:6" ht="38" thickBot="1" x14ac:dyDescent="0.4">
      <c r="B27" s="78"/>
      <c r="C27" s="52">
        <v>18</v>
      </c>
      <c r="D27" s="44" t="s">
        <v>52</v>
      </c>
      <c r="E27" s="44" t="s">
        <v>53</v>
      </c>
      <c r="F27" s="40"/>
    </row>
  </sheetData>
  <sheetProtection algorithmName="SHA-512" hashValue="bvTiushIOnsVenOpi8iw0EVAKQI2wGvo1EUyFTMnNTEcsznLD9Gp4+zk+w8st2KRjol7ZdiwEyZ+PT16CbFmdw==" saltValue="ELVgZCFao9izMlLMkkRKpA==" spinCount="100000" sheet="1" objects="1" scenarios="1"/>
  <protectedRanges>
    <protectedRange sqref="F5:F27" name="Intervallo1"/>
  </protectedRanges>
  <mergeCells count="4">
    <mergeCell ref="B2:F2"/>
    <mergeCell ref="B5:B20"/>
    <mergeCell ref="B21:B22"/>
    <mergeCell ref="B24:B27"/>
  </mergeCells>
  <phoneticPr fontId="15" type="noConversion"/>
  <dataValidations count="1">
    <dataValidation type="custom" operator="equal" allowBlank="1" showInputMessage="1" showErrorMessage="1" error="Non è possibile inserire più di due cifre decimali o un valore pari a zero" sqref="F5:F27" xr:uid="{99B5B7F9-1FB6-40A3-A993-DF236D391894}">
      <formula1>AND((LEN(F5)-LEN(INT(F5)))&lt;=3,F5&lt;&gt;0)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Tecnico Economico</vt:lpstr>
      <vt:lpstr>Prezzi unitari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2025-10-30T15:52:02Z</dcterms:modified>
</cp:coreProperties>
</file>